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ecure Folders\Finance\Transparency Reports\2021-22\July - Sept 21 GMCA Transparency Report - To be published\"/>
    </mc:Choice>
  </mc:AlternateContent>
  <xr:revisionPtr revIDLastSave="0" documentId="13_ncr:1_{6E36A235-E6BF-4C07-B894-AD417B24BD20}" xr6:coauthVersionLast="47" xr6:coauthVersionMax="47" xr10:uidLastSave="{00000000-0000-0000-0000-000000000000}"/>
  <bookViews>
    <workbookView xWindow="20370" yWindow="-120" windowWidth="29040" windowHeight="15840" xr2:uid="{70455045-5784-4FE1-BDA8-0495C37FC5E9}"/>
  </bookViews>
  <sheets>
    <sheet name="FINAL VCSE JULY-SEPT 21 Qtr2" sheetId="2" r:id="rId1"/>
  </sheets>
  <externalReferences>
    <externalReference r:id="rId2"/>
    <externalReference r:id="rId3"/>
  </externalReferences>
  <definedNames>
    <definedName name="_Fill" hidden="1">'[1]EF-OE'!#REF!</definedName>
    <definedName name="_xlnm._FilterDatabase" localSheetId="0" hidden="1">'FINAL VCSE JULY-SEPT 21 Qtr2'!$A$1:$H$1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l">#REF!</definedName>
    <definedName name="PAYACS">#REF!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6" i="2" l="1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</calcChain>
</file>

<file path=xl/sharedStrings.xml><?xml version="1.0" encoding="utf-8"?>
<sst xmlns="http://schemas.openxmlformats.org/spreadsheetml/2006/main" count="194" uniqueCount="54">
  <si>
    <t>Service</t>
  </si>
  <si>
    <t>Transaction No</t>
  </si>
  <si>
    <t>Transaction date</t>
  </si>
  <si>
    <t xml:space="preserve">Account </t>
  </si>
  <si>
    <t xml:space="preserve">Beneficiary </t>
  </si>
  <si>
    <t>Amount</t>
  </si>
  <si>
    <t>Charity/Company Registration</t>
  </si>
  <si>
    <t xml:space="preserve">Organisation </t>
  </si>
  <si>
    <t>Core GMCA</t>
  </si>
  <si>
    <t>Grant Expenditure</t>
  </si>
  <si>
    <t>Art with Heart CIC</t>
  </si>
  <si>
    <t>09281882</t>
  </si>
  <si>
    <t xml:space="preserve">Greater Manchester Combined Authority </t>
  </si>
  <si>
    <t>ARTS AT THE MILL CIC</t>
  </si>
  <si>
    <t>07411657</t>
  </si>
  <si>
    <t>PCC</t>
  </si>
  <si>
    <t>Caribbean &amp; African Health Network Greater Manchester CIC</t>
  </si>
  <si>
    <t>10845632</t>
  </si>
  <si>
    <t>City Hearts UK</t>
  </si>
  <si>
    <t>Community Security Trust</t>
  </si>
  <si>
    <t>DIAS Domestic Violence Centre</t>
  </si>
  <si>
    <t>Dimobi Children Disability Trust</t>
  </si>
  <si>
    <t>Diversity Matters North West</t>
  </si>
  <si>
    <t>Fortalice Limited</t>
  </si>
  <si>
    <t>GM Arts Centre</t>
  </si>
  <si>
    <t>Commissioned Services</t>
  </si>
  <si>
    <t>Greater Manchester Women’s Support Alliance</t>
  </si>
  <si>
    <t>Halle Concerts Society</t>
  </si>
  <si>
    <t>Independent Choices Greater Manchester</t>
  </si>
  <si>
    <t>Just Psychology CIC</t>
  </si>
  <si>
    <t>09952509</t>
  </si>
  <si>
    <t>LGBT   Foundation</t>
  </si>
  <si>
    <t>Link4Life</t>
  </si>
  <si>
    <t>Manchester Action on Street Health</t>
  </si>
  <si>
    <t>Manchester International Festival</t>
  </si>
  <si>
    <t>Manchester Rape Crisis</t>
  </si>
  <si>
    <t>Migdal Emunah Ltd</t>
  </si>
  <si>
    <t>New Step for African Community</t>
  </si>
  <si>
    <t>Octagon Theatre Trust</t>
  </si>
  <si>
    <t>Oldham Coliseum Theatre Ltd</t>
  </si>
  <si>
    <t>Olive Pathway</t>
  </si>
  <si>
    <t>Paws for Kids t/a Endeavour Project</t>
  </si>
  <si>
    <t>04070391</t>
  </si>
  <si>
    <t>People´s History Museum</t>
  </si>
  <si>
    <t>Rochdale Connections Trust</t>
  </si>
  <si>
    <t>Safety4Sisters North West</t>
  </si>
  <si>
    <t>Salford Foundation Ltd</t>
  </si>
  <si>
    <t>Stockport Without Abuse</t>
  </si>
  <si>
    <t>Survivors Manchester</t>
  </si>
  <si>
    <t>The Pankhurst Trust (incorporating Manchester Women’s Aid)</t>
  </si>
  <si>
    <t>The Turnpike (Leigh) CIC</t>
  </si>
  <si>
    <t>Trafford Domestic Abuse Services</t>
  </si>
  <si>
    <t>Trafford Rape Crisis</t>
  </si>
  <si>
    <t>Water Adventure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</si>
</sst>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1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9" fontId="2" fillId="2" borderId="0" xfId="0" applyNumberFormat="1" applyFont="1" applyFill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quotePrefix="1" applyAlignment="1">
      <alignment horizontal="left"/>
    </xf>
    <xf numFmtId="49" fontId="3" fillId="2" borderId="0" xfId="0" applyNumberFormat="1" applyFont="1" applyFill="1" applyAlignment="1">
      <alignment horizontal="center"/>
    </xf>
    <xf numFmtId="49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right"/>
    </xf>
    <xf numFmtId="49" fontId="3" fillId="2" borderId="0" xfId="0" applyNumberFormat="1" applyFont="1" applyFill="1" applyAlignment="1">
      <alignment horizontal="center" wrapText="1"/>
    </xf>
    <xf numFmtId="0" fontId="3" fillId="3" borderId="0" xfId="0" applyFont="1" applyFill="1"/>
    <xf numFmtId="14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40" fontId="4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40" fontId="4" fillId="0" borderId="0" xfId="0" applyNumberFormat="1" applyFont="1"/>
  </cellXfs>
  <cellStyles count="2">
    <cellStyle name="Normal" xfId="0" builtinId="0"/>
    <cellStyle name="Normal 2 2" xfId="1" xr:uid="{5F548F28-E87B-4A3A-B4DD-58E8D4CEC2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ma-fs1\VOL2\Fas\FC30%20(Corp.%20Finance)\Clients%202001\Serie%2082000%202001\82684%20CF%20Projet%20Wesco\Other%20684\Projections\Wesco\EF%20juin%202001%2001-7-20%20160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sie.bamford\AppData\Local\Microsoft\Windows\INetCache\Content.Outlook\2GSICNMD\VCSE%20Grant%20Awarded%20July-Sept%2021%20-%20Checklist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e"/>
      <sheetName val="Aut Orleans"/>
      <sheetName val="Cesam"/>
      <sheetName val="Dupont"/>
      <sheetName val="Groupe"/>
      <sheetName val="Gavc"/>
      <sheetName val="EF-CONSOL"/>
      <sheetName val="EF-OE"/>
      <sheetName val="EF-CM"/>
      <sheetName val="EF-DC"/>
      <sheetName val="EF-GO"/>
      <sheetName val="EF-VC"/>
      <sheetName val="DETTES"/>
      <sheetName val="STATS"/>
      <sheetName val="IMMOBIL"/>
      <sheetName val="VEHICULES"/>
      <sheetName val="Couverture"/>
      <sheetName val="Aut_Orleans"/>
      <sheetName val="Y1_Proforma_analysis"/>
      <sheetName val="AP02"/>
      <sheetName val="AP05"/>
      <sheetName val="AP07"/>
      <sheetName val="AP09"/>
      <sheetName val="AP10"/>
      <sheetName val="AP11"/>
      <sheetName val="AP12"/>
      <sheetName val="A1_Scenarios_Controls"/>
      <sheetName val="AP03"/>
      <sheetName val="Keolis_Opco_Consol"/>
      <sheetName val="Budget_2011"/>
      <sheetName val="Log"/>
      <sheetName val="Sheet3"/>
      <sheetName val="User_guide"/>
      <sheetName val="Sheet2"/>
      <sheetName val="Cover"/>
      <sheetName val="B1_General_Inputs"/>
      <sheetName val="E1_Output_Proforma"/>
      <sheetName val="F1_FS_Inputs"/>
      <sheetName val="Front_Page"/>
      <sheetName val="Aut_Orleans1"/>
      <sheetName val="Aut_Orleans2"/>
      <sheetName val="Aut_Orleans3"/>
      <sheetName val="Aut_Orleans4"/>
      <sheetName val="Aut_Orleans5"/>
      <sheetName val="Aut_Orleans6"/>
      <sheetName val="Aut_Orleans7"/>
      <sheetName val="Aut_Orleans8"/>
      <sheetName val="Aut_Orleans10"/>
      <sheetName val="Aut_Orleans9"/>
      <sheetName val="Aut_Orleans11"/>
      <sheetName val="PMT"/>
      <sheetName val="Customer List"/>
      <sheetName val="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/>
      <sheetData sheetId="50" refreshError="1"/>
      <sheetData sheetId="51" refreshError="1"/>
      <sheetData sheetId="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 Note"/>
      <sheetName val="Charity + Company Reg No"/>
      <sheetName val="Checklist"/>
      <sheetName val="FINAL VCSE JULY-SEPT 21 Qtr2"/>
      <sheetName val="C&amp;SImp&amp;PCCCleansed &amp;Final Data"/>
      <sheetName val="Cul&amp;Slmp Cleansed &amp; Final"/>
      <sheetName val="C&amp;SImpctBWO "/>
      <sheetName val="PCC Cleansed &amp; Final Data "/>
      <sheetName val="PCC Trans Excluded"/>
      <sheetName val="PCC BWO"/>
    </sheetNames>
    <sheetDataSet>
      <sheetData sheetId="0"/>
      <sheetData sheetId="1">
        <row r="3">
          <cell r="B3" t="str">
            <v xml:space="preserve">Name of Charity </v>
          </cell>
          <cell r="C3" t="str">
            <v>Registration No</v>
          </cell>
        </row>
        <row r="4">
          <cell r="B4" t="str">
            <v>Robert F. Kennedy Human Rights UK Limited</v>
          </cell>
          <cell r="C4">
            <v>118174</v>
          </cell>
        </row>
        <row r="5">
          <cell r="B5" t="str">
            <v>Halle Concerts Society</v>
          </cell>
          <cell r="C5">
            <v>223882</v>
          </cell>
        </row>
        <row r="6">
          <cell r="B6" t="str">
            <v>Halle Concerts Society</v>
          </cell>
          <cell r="C6">
            <v>223882</v>
          </cell>
        </row>
        <row r="7">
          <cell r="B7" t="str">
            <v>Octagon Theatre Trust</v>
          </cell>
          <cell r="C7">
            <v>248833</v>
          </cell>
        </row>
        <row r="8">
          <cell r="B8" t="str">
            <v>People´s History Museum</v>
          </cell>
          <cell r="C8">
            <v>295260</v>
          </cell>
        </row>
        <row r="9">
          <cell r="B9" t="str">
            <v>Manchester Camerata</v>
          </cell>
          <cell r="C9">
            <v>503675</v>
          </cell>
        </row>
        <row r="10">
          <cell r="B10" t="str">
            <v>Water Adventure Centre</v>
          </cell>
          <cell r="C10">
            <v>508340</v>
          </cell>
        </row>
        <row r="11">
          <cell r="B11" t="str">
            <v>Oldham Coliseum Theatre Ltd</v>
          </cell>
          <cell r="C11">
            <v>508829</v>
          </cell>
        </row>
        <row r="12">
          <cell r="B12" t="str">
            <v>Manchester Rape Crisis</v>
          </cell>
          <cell r="C12">
            <v>509771</v>
          </cell>
        </row>
        <row r="13">
          <cell r="B13" t="str">
            <v>GM Arts Centre</v>
          </cell>
          <cell r="C13">
            <v>514719</v>
          </cell>
        </row>
        <row r="14">
          <cell r="B14" t="str">
            <v>HOME Manchester</v>
          </cell>
          <cell r="C14">
            <v>514719</v>
          </cell>
        </row>
        <row r="15">
          <cell r="B15" t="str">
            <v>Centre For Chinese Contemporary Art</v>
          </cell>
          <cell r="C15">
            <v>518992</v>
          </cell>
        </row>
        <row r="16">
          <cell r="B16" t="str">
            <v>Cartwheel Arts</v>
          </cell>
          <cell r="C16">
            <v>519394</v>
          </cell>
        </row>
        <row r="17">
          <cell r="B17" t="str">
            <v>Bury Metropolitan Arts Association</v>
          </cell>
          <cell r="C17">
            <v>701879</v>
          </cell>
        </row>
        <row r="18">
          <cell r="B18" t="str">
            <v>Salford Foundation Ltd</v>
          </cell>
          <cell r="C18">
            <v>1002482</v>
          </cell>
        </row>
        <row r="19">
          <cell r="B19" t="str">
            <v>Community Security Trust</v>
          </cell>
          <cell r="C19">
            <v>1042391</v>
          </cell>
        </row>
        <row r="20">
          <cell r="B20" t="str">
            <v>Walk the Plank</v>
          </cell>
          <cell r="C20">
            <v>1046077</v>
          </cell>
        </row>
        <row r="21">
          <cell r="B21" t="str">
            <v>Manchester Action on Street Health</v>
          </cell>
          <cell r="C21">
            <v>1051754</v>
          </cell>
        </row>
        <row r="22">
          <cell r="B22" t="str">
            <v>Greater Manchester Sports Partnership T/A GREATERSPORT</v>
          </cell>
          <cell r="C22">
            <v>1059115</v>
          </cell>
        </row>
        <row r="23">
          <cell r="B23" t="str">
            <v>LGBT   Foundation</v>
          </cell>
          <cell r="C23">
            <v>1070904</v>
          </cell>
        </row>
        <row r="24">
          <cell r="B24" t="str">
            <v>DIAS Domestic Violence Centre</v>
          </cell>
          <cell r="C24">
            <v>1073769</v>
          </cell>
        </row>
        <row r="25">
          <cell r="B25" t="str">
            <v>Rochdale Connections Trust</v>
          </cell>
          <cell r="C25">
            <v>1074736</v>
          </cell>
        </row>
        <row r="26">
          <cell r="B26" t="str">
            <v>Stockport Without Abuse</v>
          </cell>
          <cell r="C26">
            <v>1079291</v>
          </cell>
        </row>
        <row r="27">
          <cell r="B27" t="str">
            <v>Zion Arts Centre Ltd T/A Z-Arts</v>
          </cell>
          <cell r="C27">
            <v>1093556</v>
          </cell>
        </row>
        <row r="28">
          <cell r="B28" t="str">
            <v>Hamilton Davies Trust</v>
          </cell>
          <cell r="C28">
            <v>1106123</v>
          </cell>
        </row>
        <row r="29">
          <cell r="B29" t="str">
            <v>Arts for Recovery in the Community</v>
          </cell>
          <cell r="C29">
            <v>1107607</v>
          </cell>
        </row>
        <row r="30">
          <cell r="B30" t="str">
            <v>City Hearts UK</v>
          </cell>
          <cell r="C30">
            <v>1110314</v>
          </cell>
        </row>
        <row r="31">
          <cell r="B31" t="str">
            <v>New Step for African Community</v>
          </cell>
          <cell r="C31">
            <v>1110686</v>
          </cell>
        </row>
        <row r="32">
          <cell r="B32" t="str">
            <v>Manchester International Festival</v>
          </cell>
          <cell r="C32">
            <v>1113902</v>
          </cell>
        </row>
        <row r="33">
          <cell r="B33" t="str">
            <v>Manchester Pride Ltd</v>
          </cell>
          <cell r="C33">
            <v>1117848</v>
          </cell>
        </row>
        <row r="34">
          <cell r="B34" t="str">
            <v>Link4Life</v>
          </cell>
          <cell r="C34">
            <v>1118610</v>
          </cell>
        </row>
        <row r="35">
          <cell r="B35" t="str">
            <v>Trafford Domestic Abuse Services</v>
          </cell>
          <cell r="C35">
            <v>1120983</v>
          </cell>
        </row>
        <row r="36">
          <cell r="B36" t="str">
            <v>Manchester Literature Festival</v>
          </cell>
          <cell r="C36">
            <v>1121276</v>
          </cell>
        </row>
        <row r="37">
          <cell r="B37" t="str">
            <v>Fortalice Limited</v>
          </cell>
          <cell r="C37">
            <v>1124031</v>
          </cell>
        </row>
        <row r="38">
          <cell r="B38" t="str">
            <v>Diversity Matters North West</v>
          </cell>
          <cell r="C38">
            <v>1125544</v>
          </cell>
        </row>
        <row r="39">
          <cell r="B39" t="str">
            <v>The Pankhurst Trust (incorporating Manchester Women’s Aid)</v>
          </cell>
          <cell r="C39">
            <v>1126433</v>
          </cell>
        </row>
        <row r="40">
          <cell r="B40" t="str">
            <v>Manchester Jazz Festival</v>
          </cell>
          <cell r="C40">
            <v>1130000</v>
          </cell>
        </row>
        <row r="41">
          <cell r="B41" t="str">
            <v>Music Action International</v>
          </cell>
          <cell r="C41">
            <v>1136295</v>
          </cell>
        </row>
        <row r="42">
          <cell r="B42" t="str">
            <v>Oasis Hub Oldham</v>
          </cell>
          <cell r="C42">
            <v>1138862</v>
          </cell>
        </row>
        <row r="43">
          <cell r="B43" t="str">
            <v>Survivors Manchester</v>
          </cell>
          <cell r="C43">
            <v>1144941</v>
          </cell>
        </row>
        <row r="44">
          <cell r="B44" t="str">
            <v>Manchester Alliance for Community Care</v>
          </cell>
          <cell r="C44">
            <v>1145921</v>
          </cell>
        </row>
        <row r="45">
          <cell r="B45" t="str">
            <v>Migdal Emunah Ltd</v>
          </cell>
          <cell r="C45">
            <v>1150835</v>
          </cell>
        </row>
        <row r="46">
          <cell r="B46" t="str">
            <v>Manchester Histories</v>
          </cell>
          <cell r="C46">
            <v>1151944</v>
          </cell>
        </row>
        <row r="47">
          <cell r="B47" t="str">
            <v>Trafford Rape Crisis</v>
          </cell>
          <cell r="C47">
            <v>1153102</v>
          </cell>
        </row>
        <row r="48">
          <cell r="B48" t="str">
            <v>Manchester Jewish Museum</v>
          </cell>
          <cell r="C48">
            <v>1154353</v>
          </cell>
        </row>
        <row r="49">
          <cell r="B49" t="str">
            <v>Independent Choices Greater Manchester</v>
          </cell>
          <cell r="C49">
            <v>1158313</v>
          </cell>
        </row>
        <row r="50">
          <cell r="B50" t="str">
            <v>Keeping Our Girls Safe</v>
          </cell>
          <cell r="C50">
            <v>1160399</v>
          </cell>
        </row>
        <row r="51">
          <cell r="B51" t="str">
            <v>Olive Pathway</v>
          </cell>
          <cell r="C51">
            <v>1168234</v>
          </cell>
        </row>
        <row r="52">
          <cell r="B52" t="str">
            <v>Dimobi Children Disability Trust</v>
          </cell>
          <cell r="C52">
            <v>1170582</v>
          </cell>
        </row>
        <row r="53">
          <cell r="B53" t="str">
            <v>MancSpirit</v>
          </cell>
          <cell r="C53">
            <v>1184128</v>
          </cell>
        </row>
        <row r="54">
          <cell r="B54" t="str">
            <v>Greater Manchester Women’s Support Alliance</v>
          </cell>
          <cell r="C54">
            <v>1189924</v>
          </cell>
        </row>
        <row r="55">
          <cell r="B55" t="str">
            <v>Safety4Sisters North West</v>
          </cell>
          <cell r="C55">
            <v>1191686</v>
          </cell>
        </row>
        <row r="56">
          <cell r="B56" t="str">
            <v>English Folk Expo</v>
          </cell>
          <cell r="C56">
            <v>1192064</v>
          </cell>
        </row>
        <row r="57">
          <cell r="B57" t="str">
            <v>Paws for Kids t/a Endeavour Project</v>
          </cell>
          <cell r="C57" t="str">
            <v>04070391</v>
          </cell>
        </row>
        <row r="58">
          <cell r="B58" t="str">
            <v>Arts at the Mill CIC</v>
          </cell>
          <cell r="C58">
            <v>7411657</v>
          </cell>
        </row>
        <row r="59">
          <cell r="B59" t="str">
            <v>Art with Heart CIC</v>
          </cell>
          <cell r="C59">
            <v>9281882</v>
          </cell>
        </row>
        <row r="60">
          <cell r="B60" t="str">
            <v>Just Psychology CIC</v>
          </cell>
          <cell r="C60" t="str">
            <v>09952509</v>
          </cell>
        </row>
        <row r="61">
          <cell r="B61" t="str">
            <v>The Turnpike (Leigh) CIC</v>
          </cell>
          <cell r="C61">
            <v>10459918</v>
          </cell>
        </row>
        <row r="62">
          <cell r="B62" t="str">
            <v>Caribbean &amp; African Health Network Greater Manchester CIC</v>
          </cell>
          <cell r="C62">
            <v>10845632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D2A26-69CC-4A3C-9771-39EC57ECADEC}">
  <sheetPr>
    <pageSetUpPr fitToPage="1"/>
  </sheetPr>
  <dimension ref="A1:L50"/>
  <sheetViews>
    <sheetView tabSelected="1" topLeftCell="C1" workbookViewId="0">
      <selection activeCell="C1" sqref="C1:H46"/>
    </sheetView>
  </sheetViews>
  <sheetFormatPr defaultRowHeight="15" x14ac:dyDescent="0.25"/>
  <cols>
    <col min="1" max="1" width="16" customWidth="1"/>
    <col min="2" max="2" width="15.42578125" customWidth="1"/>
    <col min="3" max="3" width="23.85546875" style="5" customWidth="1"/>
    <col min="4" max="4" width="24.85546875" customWidth="1"/>
    <col min="5" max="5" width="55.85546875" customWidth="1"/>
    <col min="6" max="6" width="19.42578125" customWidth="1"/>
    <col min="7" max="7" width="23.7109375" customWidth="1"/>
    <col min="8" max="8" width="42.28515625" customWidth="1"/>
    <col min="9" max="9" width="34.42578125" hidden="1" customWidth="1"/>
  </cols>
  <sheetData>
    <row r="1" spans="1:9" ht="30" x14ac:dyDescent="0.25">
      <c r="A1" s="3" t="s">
        <v>0</v>
      </c>
      <c r="B1" s="3" t="s">
        <v>1</v>
      </c>
      <c r="C1" s="8" t="s">
        <v>2</v>
      </c>
      <c r="D1" s="9" t="s">
        <v>3</v>
      </c>
      <c r="E1" s="9" t="s">
        <v>4</v>
      </c>
      <c r="F1" s="10" t="s">
        <v>5</v>
      </c>
      <c r="G1" s="11" t="s">
        <v>6</v>
      </c>
      <c r="H1" s="12" t="s">
        <v>7</v>
      </c>
    </row>
    <row r="2" spans="1:9" x14ac:dyDescent="0.25">
      <c r="A2" s="2" t="s">
        <v>8</v>
      </c>
      <c r="B2" s="1">
        <v>31102190</v>
      </c>
      <c r="C2" s="13">
        <v>44468</v>
      </c>
      <c r="D2" s="14" t="s">
        <v>9</v>
      </c>
      <c r="E2" s="14" t="s">
        <v>10</v>
      </c>
      <c r="F2" s="15">
        <v>41428</v>
      </c>
      <c r="G2" s="16" t="s">
        <v>11</v>
      </c>
      <c r="H2" s="17" t="s">
        <v>12</v>
      </c>
      <c r="I2">
        <f>VLOOKUP(E2,'[2]Charity + Company Reg No'!$B$3:$C$66,2,FALSE)</f>
        <v>9281882</v>
      </c>
    </row>
    <row r="3" spans="1:9" x14ac:dyDescent="0.25">
      <c r="A3" s="2" t="s">
        <v>8</v>
      </c>
      <c r="B3" s="1">
        <v>31100992</v>
      </c>
      <c r="C3" s="13">
        <v>44440</v>
      </c>
      <c r="D3" s="14" t="s">
        <v>9</v>
      </c>
      <c r="E3" s="14" t="s">
        <v>13</v>
      </c>
      <c r="F3" s="15">
        <v>100000</v>
      </c>
      <c r="G3" s="18" t="s">
        <v>14</v>
      </c>
      <c r="H3" s="17" t="s">
        <v>12</v>
      </c>
      <c r="I3">
        <f>VLOOKUP(E3,'[2]Charity + Company Reg No'!$B$3:$C$66,2,)</f>
        <v>7411657</v>
      </c>
    </row>
    <row r="4" spans="1:9" x14ac:dyDescent="0.25">
      <c r="A4" s="2" t="s">
        <v>8</v>
      </c>
      <c r="B4" s="1">
        <v>31100993</v>
      </c>
      <c r="C4" s="13">
        <v>44287</v>
      </c>
      <c r="D4" s="14" t="s">
        <v>9</v>
      </c>
      <c r="E4" s="14" t="s">
        <v>13</v>
      </c>
      <c r="F4" s="15">
        <v>100000</v>
      </c>
      <c r="G4" s="18" t="s">
        <v>14</v>
      </c>
      <c r="H4" s="17" t="s">
        <v>12</v>
      </c>
      <c r="I4">
        <f>VLOOKUP(E4,'[2]Charity + Company Reg No'!$B$3:$C$66,2,FALSE)</f>
        <v>7411657</v>
      </c>
    </row>
    <row r="5" spans="1:9" x14ac:dyDescent="0.25">
      <c r="A5" s="4" t="s">
        <v>15</v>
      </c>
      <c r="B5" s="1">
        <v>31100166</v>
      </c>
      <c r="C5" s="13">
        <v>44432</v>
      </c>
      <c r="D5" s="14" t="s">
        <v>9</v>
      </c>
      <c r="E5" s="14" t="s">
        <v>16</v>
      </c>
      <c r="F5" s="15">
        <v>15000</v>
      </c>
      <c r="G5" s="16" t="s">
        <v>17</v>
      </c>
      <c r="H5" s="17" t="s">
        <v>12</v>
      </c>
      <c r="I5">
        <f>VLOOKUP(E5,'[2]Charity + Company Reg No'!$B$3:$C$66,2,FALSE)</f>
        <v>10845632</v>
      </c>
    </row>
    <row r="6" spans="1:9" x14ac:dyDescent="0.25">
      <c r="A6" s="4" t="s">
        <v>15</v>
      </c>
      <c r="B6" s="1">
        <v>31098872</v>
      </c>
      <c r="C6" s="13">
        <v>44411</v>
      </c>
      <c r="D6" s="14" t="s">
        <v>9</v>
      </c>
      <c r="E6" s="14" t="s">
        <v>18</v>
      </c>
      <c r="F6" s="15">
        <v>10000</v>
      </c>
      <c r="G6" s="19">
        <v>1110314</v>
      </c>
      <c r="H6" s="17" t="s">
        <v>12</v>
      </c>
      <c r="I6">
        <f>VLOOKUP(E6,'[2]Charity + Company Reg No'!$B$3:$C$66,2,FALSE)</f>
        <v>1110314</v>
      </c>
    </row>
    <row r="7" spans="1:9" x14ac:dyDescent="0.25">
      <c r="A7" s="4" t="s">
        <v>15</v>
      </c>
      <c r="B7" s="1">
        <v>31098869</v>
      </c>
      <c r="C7" s="13">
        <v>44411</v>
      </c>
      <c r="D7" s="14" t="s">
        <v>9</v>
      </c>
      <c r="E7" s="14" t="s">
        <v>19</v>
      </c>
      <c r="F7" s="15">
        <v>14058</v>
      </c>
      <c r="G7" s="19">
        <v>1042391</v>
      </c>
      <c r="H7" s="17" t="s">
        <v>12</v>
      </c>
      <c r="I7">
        <f>VLOOKUP(E7,'[2]Charity + Company Reg No'!$B$3:$C$66,2,FALSE)</f>
        <v>1042391</v>
      </c>
    </row>
    <row r="8" spans="1:9" x14ac:dyDescent="0.25">
      <c r="A8" s="4" t="s">
        <v>15</v>
      </c>
      <c r="B8" s="1">
        <v>31100180</v>
      </c>
      <c r="C8" s="13">
        <v>44432</v>
      </c>
      <c r="D8" s="14" t="s">
        <v>9</v>
      </c>
      <c r="E8" s="14" t="s">
        <v>20</v>
      </c>
      <c r="F8" s="15">
        <v>5000</v>
      </c>
      <c r="G8" s="19">
        <v>1073769</v>
      </c>
      <c r="H8" s="17" t="s">
        <v>12</v>
      </c>
      <c r="I8">
        <f>VLOOKUP(E8,'[2]Charity + Company Reg No'!$B$3:$C$66,2,FALSE)</f>
        <v>1073769</v>
      </c>
    </row>
    <row r="9" spans="1:9" x14ac:dyDescent="0.25">
      <c r="A9" s="4" t="s">
        <v>15</v>
      </c>
      <c r="B9" s="1">
        <v>31100175</v>
      </c>
      <c r="C9" s="13">
        <v>44432</v>
      </c>
      <c r="D9" s="14" t="s">
        <v>9</v>
      </c>
      <c r="E9" s="14" t="s">
        <v>21</v>
      </c>
      <c r="F9" s="15">
        <v>20000</v>
      </c>
      <c r="G9" s="19">
        <v>1170582</v>
      </c>
      <c r="H9" s="17" t="s">
        <v>12</v>
      </c>
      <c r="I9">
        <f>VLOOKUP(E9,'[2]Charity + Company Reg No'!$B$3:$C$66,2,FALSE)</f>
        <v>1170582</v>
      </c>
    </row>
    <row r="10" spans="1:9" x14ac:dyDescent="0.25">
      <c r="A10" s="4" t="s">
        <v>15</v>
      </c>
      <c r="B10" s="1">
        <v>31100601</v>
      </c>
      <c r="C10" s="13">
        <v>44441</v>
      </c>
      <c r="D10" s="14" t="s">
        <v>9</v>
      </c>
      <c r="E10" s="14" t="s">
        <v>22</v>
      </c>
      <c r="F10" s="15">
        <v>5000</v>
      </c>
      <c r="G10" s="19">
        <v>1125544</v>
      </c>
      <c r="H10" s="17" t="s">
        <v>12</v>
      </c>
      <c r="I10">
        <f>VLOOKUP(E10,'[2]Charity + Company Reg No'!$B$3:$C$66,2,FALSE)</f>
        <v>1125544</v>
      </c>
    </row>
    <row r="11" spans="1:9" x14ac:dyDescent="0.25">
      <c r="A11" s="4" t="s">
        <v>15</v>
      </c>
      <c r="B11" s="1">
        <v>31100179</v>
      </c>
      <c r="C11" s="13">
        <v>44432</v>
      </c>
      <c r="D11" s="14" t="s">
        <v>9</v>
      </c>
      <c r="E11" s="14" t="s">
        <v>23</v>
      </c>
      <c r="F11" s="15">
        <v>15000</v>
      </c>
      <c r="G11" s="19">
        <v>1124031</v>
      </c>
      <c r="H11" s="17" t="s">
        <v>12</v>
      </c>
      <c r="I11">
        <f>VLOOKUP(E11,'[2]Charity + Company Reg No'!$B$3:$C$66,2,FALSE)</f>
        <v>1124031</v>
      </c>
    </row>
    <row r="12" spans="1:9" x14ac:dyDescent="0.25">
      <c r="A12" s="2" t="s">
        <v>8</v>
      </c>
      <c r="B12" s="1">
        <v>31099970</v>
      </c>
      <c r="C12" s="13">
        <v>44389</v>
      </c>
      <c r="D12" s="14" t="s">
        <v>9</v>
      </c>
      <c r="E12" s="14" t="s">
        <v>24</v>
      </c>
      <c r="F12" s="15">
        <v>34225</v>
      </c>
      <c r="G12" s="19">
        <v>514719</v>
      </c>
      <c r="H12" s="17" t="s">
        <v>12</v>
      </c>
      <c r="I12">
        <f>VLOOKUP(E12,'[2]Charity + Company Reg No'!$B$3:$C$66,2,FALSE)</f>
        <v>514719</v>
      </c>
    </row>
    <row r="13" spans="1:9" x14ac:dyDescent="0.25">
      <c r="A13" s="4" t="s">
        <v>15</v>
      </c>
      <c r="B13" s="1">
        <v>31097189</v>
      </c>
      <c r="C13" s="13">
        <v>44379</v>
      </c>
      <c r="D13" s="14" t="s">
        <v>25</v>
      </c>
      <c r="E13" s="14" t="s">
        <v>26</v>
      </c>
      <c r="F13" s="15">
        <v>181249.5</v>
      </c>
      <c r="G13" s="19">
        <v>1189924</v>
      </c>
      <c r="H13" s="17" t="s">
        <v>12</v>
      </c>
      <c r="I13">
        <f>VLOOKUP(E13,'[2]Charity + Company Reg No'!$B$3:$C$66,2,FALSE)</f>
        <v>1189924</v>
      </c>
    </row>
    <row r="14" spans="1:9" x14ac:dyDescent="0.25">
      <c r="A14" s="2" t="s">
        <v>8</v>
      </c>
      <c r="B14" s="1">
        <v>31100912</v>
      </c>
      <c r="C14" s="13">
        <v>44434</v>
      </c>
      <c r="D14" s="14" t="s">
        <v>9</v>
      </c>
      <c r="E14" s="14" t="s">
        <v>27</v>
      </c>
      <c r="F14" s="15">
        <v>187292.5</v>
      </c>
      <c r="G14" s="19">
        <v>223882</v>
      </c>
      <c r="H14" s="17" t="s">
        <v>12</v>
      </c>
      <c r="I14">
        <f>VLOOKUP(E14,'[2]Charity + Company Reg No'!$B$3:$C$66,2,FALSE)</f>
        <v>223882</v>
      </c>
    </row>
    <row r="15" spans="1:9" x14ac:dyDescent="0.25">
      <c r="A15" s="4" t="s">
        <v>15</v>
      </c>
      <c r="B15" s="1">
        <v>31098868</v>
      </c>
      <c r="C15" s="13">
        <v>44411</v>
      </c>
      <c r="D15" s="14" t="s">
        <v>9</v>
      </c>
      <c r="E15" s="14" t="s">
        <v>28</v>
      </c>
      <c r="F15" s="15">
        <v>15000</v>
      </c>
      <c r="G15" s="19">
        <v>1158313</v>
      </c>
      <c r="H15" s="17" t="s">
        <v>12</v>
      </c>
      <c r="I15">
        <f>VLOOKUP(E15,'[2]Charity + Company Reg No'!$B$3:$C$66,2,FALSE)</f>
        <v>1158313</v>
      </c>
    </row>
    <row r="16" spans="1:9" x14ac:dyDescent="0.25">
      <c r="A16" s="4" t="s">
        <v>15</v>
      </c>
      <c r="B16" s="1">
        <v>31100167</v>
      </c>
      <c r="C16" s="13">
        <v>44432</v>
      </c>
      <c r="D16" s="14" t="s">
        <v>9</v>
      </c>
      <c r="E16" s="14" t="s">
        <v>28</v>
      </c>
      <c r="F16" s="15">
        <v>11500</v>
      </c>
      <c r="G16" s="19">
        <v>1158313</v>
      </c>
      <c r="H16" s="17" t="s">
        <v>12</v>
      </c>
      <c r="I16">
        <f>VLOOKUP(E16,'[2]Charity + Company Reg No'!$B$3:$C$66,2,FALSE)</f>
        <v>1158313</v>
      </c>
    </row>
    <row r="17" spans="1:9" x14ac:dyDescent="0.25">
      <c r="A17" s="4" t="s">
        <v>15</v>
      </c>
      <c r="B17" s="1">
        <v>31100602</v>
      </c>
      <c r="C17" s="13">
        <v>44441</v>
      </c>
      <c r="D17" s="14" t="s">
        <v>9</v>
      </c>
      <c r="E17" s="14" t="s">
        <v>29</v>
      </c>
      <c r="F17" s="15">
        <v>15000</v>
      </c>
      <c r="G17" s="18" t="s">
        <v>30</v>
      </c>
      <c r="H17" s="17" t="s">
        <v>12</v>
      </c>
      <c r="I17" s="6" t="str">
        <f>VLOOKUP(E17,'[2]Charity + Company Reg No'!$B$3:$C$66,2,FALSE)</f>
        <v>09952509</v>
      </c>
    </row>
    <row r="18" spans="1:9" x14ac:dyDescent="0.25">
      <c r="A18" s="4" t="s">
        <v>15</v>
      </c>
      <c r="B18" s="1">
        <v>31098870</v>
      </c>
      <c r="C18" s="13">
        <v>44411</v>
      </c>
      <c r="D18" s="14" t="s">
        <v>9</v>
      </c>
      <c r="E18" s="14" t="s">
        <v>31</v>
      </c>
      <c r="F18" s="15">
        <v>14790</v>
      </c>
      <c r="G18" s="19">
        <v>1070904</v>
      </c>
      <c r="H18" s="17" t="s">
        <v>12</v>
      </c>
      <c r="I18">
        <f>VLOOKUP(E18,'[2]Charity + Company Reg No'!$B$3:$C$66,2,FALSE)</f>
        <v>1070904</v>
      </c>
    </row>
    <row r="19" spans="1:9" x14ac:dyDescent="0.25">
      <c r="A19" s="4" t="s">
        <v>15</v>
      </c>
      <c r="B19" s="1">
        <v>31100162</v>
      </c>
      <c r="C19" s="13">
        <v>44432</v>
      </c>
      <c r="D19" s="14" t="s">
        <v>9</v>
      </c>
      <c r="E19" s="14" t="s">
        <v>31</v>
      </c>
      <c r="F19" s="15">
        <v>14500</v>
      </c>
      <c r="G19" s="19">
        <v>1070904</v>
      </c>
      <c r="H19" s="17" t="s">
        <v>12</v>
      </c>
      <c r="I19">
        <f>VLOOKUP(E19,'[2]Charity + Company Reg No'!$B$3:$C$66,2,FALSE)</f>
        <v>1070904</v>
      </c>
    </row>
    <row r="20" spans="1:9" x14ac:dyDescent="0.25">
      <c r="A20" s="2" t="s">
        <v>8</v>
      </c>
      <c r="B20" s="1">
        <v>31100861</v>
      </c>
      <c r="C20" s="13">
        <v>44447</v>
      </c>
      <c r="D20" s="14" t="s">
        <v>9</v>
      </c>
      <c r="E20" s="14" t="s">
        <v>32</v>
      </c>
      <c r="F20" s="15">
        <v>76500</v>
      </c>
      <c r="G20" s="19">
        <v>1118610</v>
      </c>
      <c r="H20" s="17" t="s">
        <v>12</v>
      </c>
      <c r="I20">
        <f>VLOOKUP(E20,'[2]Charity + Company Reg No'!$B$3:$C$66,2,FALSE)</f>
        <v>1118610</v>
      </c>
    </row>
    <row r="21" spans="1:9" x14ac:dyDescent="0.25">
      <c r="A21" s="4" t="s">
        <v>15</v>
      </c>
      <c r="B21" s="1">
        <v>31098853</v>
      </c>
      <c r="C21" s="13">
        <v>44411</v>
      </c>
      <c r="D21" s="14" t="s">
        <v>9</v>
      </c>
      <c r="E21" s="14" t="s">
        <v>33</v>
      </c>
      <c r="F21" s="15">
        <v>24506</v>
      </c>
      <c r="G21" s="19">
        <v>1051754</v>
      </c>
      <c r="H21" s="17" t="s">
        <v>12</v>
      </c>
      <c r="I21">
        <f>VLOOKUP(E21,'[2]Charity + Company Reg No'!$B$3:$C$66,2,FALSE)</f>
        <v>1051754</v>
      </c>
    </row>
    <row r="22" spans="1:9" x14ac:dyDescent="0.25">
      <c r="A22" s="2" t="s">
        <v>8</v>
      </c>
      <c r="B22" s="1">
        <v>31100994</v>
      </c>
      <c r="C22" s="13">
        <v>44440</v>
      </c>
      <c r="D22" s="14" t="s">
        <v>9</v>
      </c>
      <c r="E22" s="14" t="s">
        <v>34</v>
      </c>
      <c r="F22" s="15">
        <v>45000</v>
      </c>
      <c r="G22" s="19">
        <v>1113902</v>
      </c>
      <c r="H22" s="17" t="s">
        <v>12</v>
      </c>
      <c r="I22">
        <f>VLOOKUP(E22,'[2]Charity + Company Reg No'!$B$3:$C$66,2,FALSE)</f>
        <v>1113902</v>
      </c>
    </row>
    <row r="23" spans="1:9" x14ac:dyDescent="0.25">
      <c r="A23" s="4" t="s">
        <v>15</v>
      </c>
      <c r="B23" s="1">
        <v>31098855</v>
      </c>
      <c r="C23" s="13">
        <v>44411</v>
      </c>
      <c r="D23" s="14" t="s">
        <v>9</v>
      </c>
      <c r="E23" s="14" t="s">
        <v>35</v>
      </c>
      <c r="F23" s="15">
        <v>11250</v>
      </c>
      <c r="G23" s="19">
        <v>509771</v>
      </c>
      <c r="H23" s="17" t="s">
        <v>12</v>
      </c>
      <c r="I23">
        <f>VLOOKUP(E23,'[2]Charity + Company Reg No'!$B$3:$C$66,2,FALSE)</f>
        <v>509771</v>
      </c>
    </row>
    <row r="24" spans="1:9" x14ac:dyDescent="0.25">
      <c r="A24" s="4" t="s">
        <v>15</v>
      </c>
      <c r="B24" s="1">
        <v>31100177</v>
      </c>
      <c r="C24" s="13">
        <v>44432</v>
      </c>
      <c r="D24" s="14" t="s">
        <v>9</v>
      </c>
      <c r="E24" s="14" t="s">
        <v>35</v>
      </c>
      <c r="F24" s="15">
        <v>15000</v>
      </c>
      <c r="G24" s="19">
        <v>509771</v>
      </c>
      <c r="H24" s="17" t="s">
        <v>12</v>
      </c>
      <c r="I24">
        <f>VLOOKUP(E24,'[2]Charity + Company Reg No'!$B$3:$C$66,2,FALSE)</f>
        <v>509771</v>
      </c>
    </row>
    <row r="25" spans="1:9" x14ac:dyDescent="0.25">
      <c r="A25" s="4" t="s">
        <v>15</v>
      </c>
      <c r="B25" s="1">
        <v>31098874</v>
      </c>
      <c r="C25" s="13">
        <v>44411</v>
      </c>
      <c r="D25" s="14" t="s">
        <v>9</v>
      </c>
      <c r="E25" s="14" t="s">
        <v>36</v>
      </c>
      <c r="F25" s="15">
        <v>20000</v>
      </c>
      <c r="G25" s="18">
        <v>1150835</v>
      </c>
      <c r="H25" s="17" t="s">
        <v>12</v>
      </c>
      <c r="I25">
        <f>VLOOKUP(E25,'[2]Charity + Company Reg No'!$B$3:$C$66,2,FALSE)</f>
        <v>1150835</v>
      </c>
    </row>
    <row r="26" spans="1:9" x14ac:dyDescent="0.25">
      <c r="A26" s="4" t="s">
        <v>15</v>
      </c>
      <c r="B26" s="1">
        <v>31098871</v>
      </c>
      <c r="C26" s="13">
        <v>44411</v>
      </c>
      <c r="D26" s="14" t="s">
        <v>9</v>
      </c>
      <c r="E26" s="14" t="s">
        <v>37</v>
      </c>
      <c r="F26" s="15">
        <v>24500</v>
      </c>
      <c r="G26" s="19">
        <v>1110686</v>
      </c>
      <c r="H26" s="17" t="s">
        <v>12</v>
      </c>
      <c r="I26">
        <f>VLOOKUP(E26,'[2]Charity + Company Reg No'!$B$3:$C$66,2,FALSE)</f>
        <v>1110686</v>
      </c>
    </row>
    <row r="27" spans="1:9" x14ac:dyDescent="0.25">
      <c r="A27" s="4" t="s">
        <v>15</v>
      </c>
      <c r="B27" s="1">
        <v>31100173</v>
      </c>
      <c r="C27" s="13">
        <v>44432</v>
      </c>
      <c r="D27" s="14" t="s">
        <v>9</v>
      </c>
      <c r="E27" s="14" t="s">
        <v>37</v>
      </c>
      <c r="F27" s="15">
        <v>20000</v>
      </c>
      <c r="G27" s="19">
        <v>1110686</v>
      </c>
      <c r="H27" s="17" t="s">
        <v>12</v>
      </c>
      <c r="I27">
        <f>VLOOKUP(E27,'[2]Charity + Company Reg No'!$B$3:$C$66,2,FALSE)</f>
        <v>1110686</v>
      </c>
    </row>
    <row r="28" spans="1:9" x14ac:dyDescent="0.25">
      <c r="A28" s="2" t="s">
        <v>8</v>
      </c>
      <c r="B28" s="1">
        <v>31100708</v>
      </c>
      <c r="C28" s="13">
        <v>44445</v>
      </c>
      <c r="D28" s="14" t="s">
        <v>9</v>
      </c>
      <c r="E28" s="14" t="s">
        <v>38</v>
      </c>
      <c r="F28" s="15">
        <v>26800</v>
      </c>
      <c r="G28" s="19">
        <v>248833</v>
      </c>
      <c r="H28" s="17" t="s">
        <v>12</v>
      </c>
      <c r="I28">
        <f>VLOOKUP(E28,'[2]Charity + Company Reg No'!$B$3:$C$66,2,FALSE)</f>
        <v>248833</v>
      </c>
    </row>
    <row r="29" spans="1:9" x14ac:dyDescent="0.25">
      <c r="A29" s="2" t="s">
        <v>8</v>
      </c>
      <c r="B29" s="1">
        <v>31100722</v>
      </c>
      <c r="C29" s="13">
        <v>44470</v>
      </c>
      <c r="D29" s="14" t="s">
        <v>9</v>
      </c>
      <c r="E29" s="14" t="s">
        <v>38</v>
      </c>
      <c r="F29" s="15">
        <v>26800</v>
      </c>
      <c r="G29" s="19">
        <v>248833</v>
      </c>
      <c r="H29" s="17" t="s">
        <v>12</v>
      </c>
      <c r="I29">
        <f>VLOOKUP(E29,'[2]Charity + Company Reg No'!$B$3:$C$66,2,FALSE)</f>
        <v>248833</v>
      </c>
    </row>
    <row r="30" spans="1:9" x14ac:dyDescent="0.25">
      <c r="A30" s="2" t="s">
        <v>8</v>
      </c>
      <c r="B30" s="1">
        <v>31098101</v>
      </c>
      <c r="C30" s="13">
        <v>44393</v>
      </c>
      <c r="D30" s="14" t="s">
        <v>9</v>
      </c>
      <c r="E30" s="14" t="s">
        <v>39</v>
      </c>
      <c r="F30" s="15">
        <v>25607.5</v>
      </c>
      <c r="G30" s="18">
        <v>508829</v>
      </c>
      <c r="H30" s="17" t="s">
        <v>12</v>
      </c>
      <c r="I30">
        <f>VLOOKUP(E30,'[2]Charity + Company Reg No'!$B$3:$C$66,2,FALSE)</f>
        <v>508829</v>
      </c>
    </row>
    <row r="31" spans="1:9" x14ac:dyDescent="0.25">
      <c r="A31" s="4" t="s">
        <v>15</v>
      </c>
      <c r="B31" s="1">
        <v>31100169</v>
      </c>
      <c r="C31" s="13">
        <v>44432</v>
      </c>
      <c r="D31" s="14" t="s">
        <v>9</v>
      </c>
      <c r="E31" s="14" t="s">
        <v>40</v>
      </c>
      <c r="F31" s="15">
        <v>19740</v>
      </c>
      <c r="G31" s="19">
        <v>1168234</v>
      </c>
      <c r="H31" s="17" t="s">
        <v>12</v>
      </c>
      <c r="I31">
        <f>VLOOKUP(E31,'[2]Charity + Company Reg No'!$B$3:$C$66,2,FALSE)</f>
        <v>1168234</v>
      </c>
    </row>
    <row r="32" spans="1:9" x14ac:dyDescent="0.25">
      <c r="A32" s="4" t="s">
        <v>15</v>
      </c>
      <c r="B32" s="1">
        <v>31100172</v>
      </c>
      <c r="C32" s="13">
        <v>44432</v>
      </c>
      <c r="D32" s="14" t="s">
        <v>9</v>
      </c>
      <c r="E32" s="14" t="s">
        <v>41</v>
      </c>
      <c r="F32" s="15">
        <v>5000</v>
      </c>
      <c r="G32" s="16" t="s">
        <v>42</v>
      </c>
      <c r="H32" s="17" t="s">
        <v>12</v>
      </c>
      <c r="I32" s="6" t="str">
        <f>VLOOKUP(E32,'[2]Charity + Company Reg No'!$B$3:$C$66,2,FALSE)</f>
        <v>04070391</v>
      </c>
    </row>
    <row r="33" spans="1:12" x14ac:dyDescent="0.25">
      <c r="A33" s="2" t="s">
        <v>8</v>
      </c>
      <c r="B33" s="1">
        <v>31100770</v>
      </c>
      <c r="C33" s="13">
        <v>44445</v>
      </c>
      <c r="D33" s="14" t="s">
        <v>9</v>
      </c>
      <c r="E33" s="14" t="s">
        <v>43</v>
      </c>
      <c r="F33" s="15">
        <v>102242.5</v>
      </c>
      <c r="G33" s="19">
        <v>295260</v>
      </c>
      <c r="H33" s="17" t="s">
        <v>12</v>
      </c>
      <c r="I33">
        <f>VLOOKUP(E33,'[2]Charity + Company Reg No'!$B$3:$C$66,2,FALSE)</f>
        <v>295260</v>
      </c>
    </row>
    <row r="34" spans="1:12" x14ac:dyDescent="0.25">
      <c r="A34" s="4" t="s">
        <v>15</v>
      </c>
      <c r="B34" s="1">
        <v>31100604</v>
      </c>
      <c r="C34" s="13">
        <v>44441</v>
      </c>
      <c r="D34" s="14" t="s">
        <v>9</v>
      </c>
      <c r="E34" s="14" t="s">
        <v>44</v>
      </c>
      <c r="F34" s="15">
        <v>20000</v>
      </c>
      <c r="G34" s="19">
        <v>1074736</v>
      </c>
      <c r="H34" s="17" t="s">
        <v>12</v>
      </c>
      <c r="I34">
        <f>VLOOKUP(E34,'[2]Charity + Company Reg No'!$B$3:$C$66,2,FALSE)</f>
        <v>1074736</v>
      </c>
      <c r="J34" s="7"/>
    </row>
    <row r="35" spans="1:12" x14ac:dyDescent="0.25">
      <c r="A35" s="4" t="s">
        <v>15</v>
      </c>
      <c r="B35" s="1">
        <v>31100168</v>
      </c>
      <c r="C35" s="13">
        <v>44432</v>
      </c>
      <c r="D35" s="14" t="s">
        <v>9</v>
      </c>
      <c r="E35" s="14" t="s">
        <v>45</v>
      </c>
      <c r="F35" s="15">
        <v>15525.5</v>
      </c>
      <c r="G35" s="19">
        <v>1191686</v>
      </c>
      <c r="H35" s="17" t="s">
        <v>12</v>
      </c>
      <c r="I35">
        <f>VLOOKUP(E35,'[2]Charity + Company Reg No'!$B$3:$C$66,2,FALSE)</f>
        <v>1191686</v>
      </c>
    </row>
    <row r="36" spans="1:12" x14ac:dyDescent="0.25">
      <c r="A36" s="4" t="s">
        <v>15</v>
      </c>
      <c r="B36" s="1">
        <v>31100171</v>
      </c>
      <c r="C36" s="13">
        <v>44432</v>
      </c>
      <c r="D36" s="14" t="s">
        <v>9</v>
      </c>
      <c r="E36" s="14" t="s">
        <v>46</v>
      </c>
      <c r="F36" s="15">
        <v>10404</v>
      </c>
      <c r="G36" s="19">
        <v>1002482</v>
      </c>
      <c r="H36" s="17" t="s">
        <v>12</v>
      </c>
      <c r="I36">
        <f>VLOOKUP(E36,'[2]Charity + Company Reg No'!$B$3:$C$66,2,FALSE)</f>
        <v>1002482</v>
      </c>
    </row>
    <row r="37" spans="1:12" x14ac:dyDescent="0.25">
      <c r="A37" s="4" t="s">
        <v>15</v>
      </c>
      <c r="B37" s="1">
        <v>31100170</v>
      </c>
      <c r="C37" s="13">
        <v>44432</v>
      </c>
      <c r="D37" s="14" t="s">
        <v>9</v>
      </c>
      <c r="E37" s="14" t="s">
        <v>47</v>
      </c>
      <c r="F37" s="15">
        <v>15000</v>
      </c>
      <c r="G37" s="19">
        <v>1079291</v>
      </c>
      <c r="H37" s="17" t="s">
        <v>12</v>
      </c>
      <c r="I37">
        <f>VLOOKUP(E37,'[2]Charity + Company Reg No'!$B$3:$C$66,2,FALSE)</f>
        <v>1079291</v>
      </c>
    </row>
    <row r="38" spans="1:12" x14ac:dyDescent="0.25">
      <c r="A38" s="4" t="s">
        <v>15</v>
      </c>
      <c r="B38" s="1">
        <v>31098854</v>
      </c>
      <c r="C38" s="13">
        <v>44411</v>
      </c>
      <c r="D38" s="14" t="s">
        <v>9</v>
      </c>
      <c r="E38" s="14" t="s">
        <v>48</v>
      </c>
      <c r="F38" s="15">
        <v>40976</v>
      </c>
      <c r="G38" s="19">
        <v>1144941</v>
      </c>
      <c r="H38" s="17" t="s">
        <v>12</v>
      </c>
      <c r="I38">
        <f>VLOOKUP(E38,'[2]Charity + Company Reg No'!$B$3:$C$66,2,FALSE)</f>
        <v>1144941</v>
      </c>
    </row>
    <row r="39" spans="1:12" x14ac:dyDescent="0.25">
      <c r="A39" s="4" t="s">
        <v>15</v>
      </c>
      <c r="B39" s="1">
        <v>31098873</v>
      </c>
      <c r="C39" s="13">
        <v>44411</v>
      </c>
      <c r="D39" s="14" t="s">
        <v>9</v>
      </c>
      <c r="E39" s="14" t="s">
        <v>48</v>
      </c>
      <c r="F39" s="15">
        <v>20000</v>
      </c>
      <c r="G39" s="19">
        <v>1144941</v>
      </c>
      <c r="H39" s="17" t="s">
        <v>12</v>
      </c>
      <c r="I39">
        <f>VLOOKUP(E39,'[2]Charity + Company Reg No'!$B$3:$C$66,2,FALSE)</f>
        <v>1144941</v>
      </c>
      <c r="L39" s="4"/>
    </row>
    <row r="40" spans="1:12" x14ac:dyDescent="0.25">
      <c r="A40" s="4" t="s">
        <v>15</v>
      </c>
      <c r="B40" s="1">
        <v>31100176</v>
      </c>
      <c r="C40" s="13">
        <v>44432</v>
      </c>
      <c r="D40" s="14" t="s">
        <v>9</v>
      </c>
      <c r="E40" s="14" t="s">
        <v>48</v>
      </c>
      <c r="F40" s="15">
        <v>15000</v>
      </c>
      <c r="G40" s="19">
        <v>1144941</v>
      </c>
      <c r="H40" s="17" t="s">
        <v>12</v>
      </c>
      <c r="I40">
        <f>VLOOKUP(E40,'[2]Charity + Company Reg No'!$B$3:$C$66,2,FALSE)</f>
        <v>1144941</v>
      </c>
    </row>
    <row r="41" spans="1:12" x14ac:dyDescent="0.25">
      <c r="A41" s="4" t="s">
        <v>15</v>
      </c>
      <c r="B41" s="1">
        <v>31100164</v>
      </c>
      <c r="C41" s="13">
        <v>44432</v>
      </c>
      <c r="D41" s="14" t="s">
        <v>9</v>
      </c>
      <c r="E41" s="14" t="s">
        <v>49</v>
      </c>
      <c r="F41" s="15">
        <v>29166</v>
      </c>
      <c r="G41" s="19">
        <v>1126433</v>
      </c>
      <c r="H41" s="17" t="s">
        <v>12</v>
      </c>
      <c r="I41">
        <f>VLOOKUP(E41,'[2]Charity + Company Reg No'!$B$3:$C$66,2,FALSE)</f>
        <v>1126433</v>
      </c>
    </row>
    <row r="42" spans="1:12" x14ac:dyDescent="0.25">
      <c r="A42" s="4" t="s">
        <v>15</v>
      </c>
      <c r="B42" s="1">
        <v>31100165</v>
      </c>
      <c r="C42" s="13">
        <v>44432</v>
      </c>
      <c r="D42" s="14" t="s">
        <v>9</v>
      </c>
      <c r="E42" s="14" t="s">
        <v>49</v>
      </c>
      <c r="F42" s="15">
        <v>15000</v>
      </c>
      <c r="G42" s="19">
        <v>1126433</v>
      </c>
      <c r="H42" s="17" t="s">
        <v>12</v>
      </c>
      <c r="I42">
        <f>VLOOKUP(E42,'[2]Charity + Company Reg No'!$B$3:$C$66,2,FALSE)</f>
        <v>1126433</v>
      </c>
    </row>
    <row r="43" spans="1:12" x14ac:dyDescent="0.25">
      <c r="A43" s="2" t="s">
        <v>8</v>
      </c>
      <c r="B43" s="1">
        <v>31099966</v>
      </c>
      <c r="C43" s="13">
        <v>44319</v>
      </c>
      <c r="D43" s="14" t="s">
        <v>9</v>
      </c>
      <c r="E43" s="14" t="s">
        <v>50</v>
      </c>
      <c r="F43" s="15">
        <v>30375</v>
      </c>
      <c r="G43" s="19">
        <v>10459918</v>
      </c>
      <c r="H43" s="17" t="s">
        <v>12</v>
      </c>
      <c r="I43">
        <f>VLOOKUP(E43,'[2]Charity + Company Reg No'!$B$3:$C$66,2,FALSE)</f>
        <v>10459918</v>
      </c>
    </row>
    <row r="44" spans="1:12" x14ac:dyDescent="0.25">
      <c r="A44" s="4" t="s">
        <v>15</v>
      </c>
      <c r="B44" s="1">
        <v>31100600</v>
      </c>
      <c r="C44" s="13">
        <v>44441</v>
      </c>
      <c r="D44" s="14" t="s">
        <v>9</v>
      </c>
      <c r="E44" s="14" t="s">
        <v>51</v>
      </c>
      <c r="F44" s="15">
        <v>13226</v>
      </c>
      <c r="G44" s="19">
        <v>1120983</v>
      </c>
      <c r="H44" s="17" t="s">
        <v>12</v>
      </c>
      <c r="I44">
        <f>VLOOKUP(E44,'[2]Charity + Company Reg No'!$B$3:$C$66,2,FALSE)</f>
        <v>1120983</v>
      </c>
    </row>
    <row r="45" spans="1:12" x14ac:dyDescent="0.25">
      <c r="A45" s="4" t="s">
        <v>15</v>
      </c>
      <c r="B45" s="1">
        <v>31098856</v>
      </c>
      <c r="C45" s="13">
        <v>44411</v>
      </c>
      <c r="D45" s="14" t="s">
        <v>9</v>
      </c>
      <c r="E45" s="14" t="s">
        <v>52</v>
      </c>
      <c r="F45" s="15">
        <v>11250</v>
      </c>
      <c r="G45" s="19">
        <v>1153102</v>
      </c>
      <c r="H45" s="17" t="s">
        <v>12</v>
      </c>
      <c r="I45">
        <f>VLOOKUP(E45,'[2]Charity + Company Reg No'!$B$3:$C$66,2,FALSE)</f>
        <v>1153102</v>
      </c>
    </row>
    <row r="46" spans="1:12" x14ac:dyDescent="0.25">
      <c r="A46" s="2" t="s">
        <v>8</v>
      </c>
      <c r="B46" s="1">
        <v>31098153</v>
      </c>
      <c r="C46" s="13">
        <v>44396</v>
      </c>
      <c r="D46" s="14" t="s">
        <v>9</v>
      </c>
      <c r="E46" s="14" t="s">
        <v>53</v>
      </c>
      <c r="F46" s="15">
        <v>41100</v>
      </c>
      <c r="G46" s="19">
        <v>508340</v>
      </c>
      <c r="H46" s="17" t="s">
        <v>12</v>
      </c>
      <c r="I46">
        <f>VLOOKUP(E46,'[2]Charity + Company Reg No'!$B$3:$C$66,2,FALSE)</f>
        <v>508340</v>
      </c>
    </row>
    <row r="47" spans="1:12" x14ac:dyDescent="0.25">
      <c r="C47" s="13"/>
      <c r="D47" s="17"/>
      <c r="E47" s="17"/>
      <c r="F47" s="20"/>
      <c r="G47" s="17"/>
      <c r="H47" s="17"/>
    </row>
    <row r="48" spans="1:12" x14ac:dyDescent="0.25">
      <c r="C48" s="13"/>
      <c r="D48" s="17"/>
      <c r="E48" s="17"/>
      <c r="F48" s="17"/>
      <c r="G48" s="17"/>
      <c r="H48" s="17"/>
    </row>
    <row r="49" spans="3:8" x14ac:dyDescent="0.25">
      <c r="C49" s="13"/>
      <c r="D49" s="17"/>
      <c r="E49" s="17"/>
      <c r="F49" s="17"/>
      <c r="G49" s="17"/>
      <c r="H49" s="17"/>
    </row>
    <row r="50" spans="3:8" x14ac:dyDescent="0.25">
      <c r="C50" s="19"/>
      <c r="D50" s="17"/>
      <c r="E50" s="17"/>
      <c r="F50" s="17"/>
      <c r="G50" s="17"/>
      <c r="H50" s="17"/>
    </row>
  </sheetData>
  <pageMargins left="0.7" right="0.7" top="0.75" bottom="0.75" header="0.3" footer="0.3"/>
  <pageSetup paperSize="9" scale="3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VCSE JULY-SEPT 21 Qtr2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Bamford, Susie</dc:creator>
  <cp:lastModifiedBy>Tetteh-Lartey, Grace</cp:lastModifiedBy>
  <cp:lastPrinted>2021-10-28T14:06:23Z</cp:lastPrinted>
  <dcterms:created xsi:type="dcterms:W3CDTF">2021-10-22T08:35:45Z</dcterms:created>
  <dcterms:modified xsi:type="dcterms:W3CDTF">2021-10-28T14:06:33Z</dcterms:modified>
</cp:coreProperties>
</file>